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195" windowWidth="9495" windowHeight="9540"/>
  </bookViews>
  <sheets>
    <sheet name="Base data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6" i="1" l="1"/>
  <c r="C5" i="1"/>
  <c r="C4" i="1"/>
  <c r="B27" i="1" l="1"/>
  <c r="B136" i="1"/>
  <c r="B135" i="1"/>
  <c r="B134" i="1"/>
  <c r="B133" i="1"/>
  <c r="B128" i="1"/>
  <c r="B130" i="1" s="1"/>
  <c r="D134" i="1"/>
  <c r="D133" i="1"/>
  <c r="C134" i="1"/>
  <c r="D128" i="1"/>
  <c r="D130" i="1" s="1"/>
  <c r="D136" i="1" s="1"/>
  <c r="C128" i="1"/>
  <c r="C130" i="1" s="1"/>
  <c r="C136" i="1" s="1"/>
  <c r="D135" i="1" l="1"/>
  <c r="C135" i="1"/>
  <c r="C133" i="1"/>
  <c r="C15" i="1"/>
  <c r="B120" i="1"/>
  <c r="B99" i="1"/>
  <c r="C97" i="1" s="1"/>
  <c r="C85" i="1"/>
  <c r="C91" i="1" s="1"/>
  <c r="D85" i="1"/>
  <c r="D91" i="1" s="1"/>
  <c r="E85" i="1"/>
  <c r="E91" i="1" s="1"/>
  <c r="F85" i="1"/>
  <c r="F91" i="1" s="1"/>
  <c r="G85" i="1"/>
  <c r="G91" i="1" s="1"/>
  <c r="B85" i="1"/>
  <c r="B91" i="1" s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64" i="1"/>
  <c r="D50" i="1"/>
  <c r="D51" i="1"/>
  <c r="D52" i="1"/>
  <c r="D53" i="1"/>
  <c r="D54" i="1"/>
  <c r="D55" i="1"/>
  <c r="D56" i="1"/>
  <c r="D57" i="1"/>
  <c r="D49" i="1"/>
  <c r="B44" i="1"/>
  <c r="C58" i="1"/>
  <c r="B58" i="1"/>
  <c r="B28" i="1"/>
  <c r="B17" i="1"/>
  <c r="C13" i="1" s="1"/>
  <c r="B7" i="1"/>
  <c r="C14" i="1" l="1"/>
  <c r="C24" i="1"/>
  <c r="C23" i="1"/>
  <c r="C7" i="1"/>
  <c r="C12" i="1"/>
  <c r="C16" i="1"/>
  <c r="C25" i="1"/>
  <c r="C26" i="1"/>
  <c r="C98" i="1"/>
  <c r="C96" i="1"/>
  <c r="H85" i="1"/>
  <c r="D58" i="1"/>
  <c r="B18" i="1"/>
  <c r="C17" i="1" l="1"/>
  <c r="C27" i="1"/>
  <c r="C99" i="1"/>
</calcChain>
</file>

<file path=xl/sharedStrings.xml><?xml version="1.0" encoding="utf-8"?>
<sst xmlns="http://schemas.openxmlformats.org/spreadsheetml/2006/main" count="147" uniqueCount="95">
  <si>
    <t>OSIEA's 2015 SOURCES OF FUNDING</t>
  </si>
  <si>
    <t>Source</t>
  </si>
  <si>
    <t>Amount (US$)</t>
  </si>
  <si>
    <t>OSIEA's core budget</t>
  </si>
  <si>
    <t>Shared frameworks &amp; reserve funds*</t>
  </si>
  <si>
    <t>TOTAL</t>
  </si>
  <si>
    <t>Expense item</t>
  </si>
  <si>
    <t>Grants</t>
  </si>
  <si>
    <t>Benefits and compensation</t>
  </si>
  <si>
    <t>Travel and conferences</t>
  </si>
  <si>
    <t>Professional fees</t>
  </si>
  <si>
    <t>Others (rent, communications, etc)</t>
  </si>
  <si>
    <t>OSIEA's 2015 core budget expenses</t>
  </si>
  <si>
    <t>Direct grants</t>
  </si>
  <si>
    <t>Operational grants</t>
  </si>
  <si>
    <t>Program administration</t>
  </si>
  <si>
    <t>General administration/central programs</t>
  </si>
  <si>
    <t>Summary of OSIEA's 2015 expenses from all sources of funding</t>
  </si>
  <si>
    <t>*Balance</t>
  </si>
  <si>
    <t xml:space="preserve">*Balance </t>
  </si>
  <si>
    <t xml:space="preserve">Program </t>
  </si>
  <si>
    <t>AfRO</t>
  </si>
  <si>
    <t>Other thematic programs</t>
  </si>
  <si>
    <t>Programs</t>
  </si>
  <si>
    <t>OSIEA  ($US)</t>
  </si>
  <si>
    <t>Total ($US)</t>
  </si>
  <si>
    <t>TOTAL ($US)</t>
  </si>
  <si>
    <t>Co-funding by Network Program ($US)</t>
  </si>
  <si>
    <t>Distribution of 2015 grants funding by programs</t>
  </si>
  <si>
    <t xml:space="preserve">Kenya  </t>
  </si>
  <si>
    <t xml:space="preserve">Sudan </t>
  </si>
  <si>
    <t xml:space="preserve">South Sudan </t>
  </si>
  <si>
    <t xml:space="preserve">Tanzania  </t>
  </si>
  <si>
    <t xml:space="preserve">Uganda  </t>
  </si>
  <si>
    <t>Rwanda</t>
  </si>
  <si>
    <t>HRI</t>
  </si>
  <si>
    <t>OSISA</t>
  </si>
  <si>
    <t>PIJ</t>
  </si>
  <si>
    <t>ECP</t>
  </si>
  <si>
    <t>OSJI</t>
  </si>
  <si>
    <t xml:space="preserve">YOUTH </t>
  </si>
  <si>
    <t>WRP</t>
  </si>
  <si>
    <t>LAHI</t>
  </si>
  <si>
    <t>SHARP</t>
  </si>
  <si>
    <t>IHRD</t>
  </si>
  <si>
    <t>AMHI</t>
  </si>
  <si>
    <t>IPCI</t>
  </si>
  <si>
    <t>HEALTH MEDIA</t>
  </si>
  <si>
    <t>PHP</t>
  </si>
  <si>
    <t>TOTALS</t>
  </si>
  <si>
    <t>OSIEA core funding</t>
  </si>
  <si>
    <t>Health &amp; rights - OSIEA</t>
  </si>
  <si>
    <t>Food security - OSIEA</t>
  </si>
  <si>
    <t>Director's office</t>
  </si>
  <si>
    <t>Disability rights - OSIEA</t>
  </si>
  <si>
    <t>Human rights initiative (HRI)</t>
  </si>
  <si>
    <t>Food security - shared framework</t>
  </si>
  <si>
    <t>Other PHP</t>
  </si>
  <si>
    <t>2015 OSIEA ED vs Board approved grants</t>
  </si>
  <si>
    <t xml:space="preserve">Amount per country (US$) </t>
  </si>
  <si>
    <t>Approval level</t>
  </si>
  <si>
    <t>%</t>
  </si>
  <si>
    <t>NWP direct approvals</t>
  </si>
  <si>
    <t xml:space="preserve">Director approved grants </t>
  </si>
  <si>
    <t xml:space="preserve">Board approved grants </t>
  </si>
  <si>
    <t xml:space="preserve">Network Program </t>
  </si>
  <si>
    <t>2015 NWP funding in Eastern Africa</t>
  </si>
  <si>
    <t>Food security - shared frameworks</t>
  </si>
  <si>
    <t xml:space="preserve">OSIEA's overall 2015 expenses per program (from both OSIEA core budget and NWPs) </t>
  </si>
  <si>
    <t>Kenya program</t>
  </si>
  <si>
    <t>South Sudan program</t>
  </si>
  <si>
    <t xml:space="preserve">Sudan program </t>
  </si>
  <si>
    <t>Uganda program</t>
  </si>
  <si>
    <t>Tanzania program</t>
  </si>
  <si>
    <t>Health &amp; rights program</t>
  </si>
  <si>
    <t>Disability rights program</t>
  </si>
  <si>
    <t>Food security program</t>
  </si>
  <si>
    <t xml:space="preserve">Central programs </t>
  </si>
  <si>
    <t xml:space="preserve">Kenya program </t>
  </si>
  <si>
    <t>Sudan program</t>
  </si>
  <si>
    <t>Network program contributions</t>
  </si>
  <si>
    <t>US$</t>
  </si>
  <si>
    <t xml:space="preserve">US$ </t>
  </si>
  <si>
    <t>Board Approved Grants</t>
  </si>
  <si>
    <t>ED Approved Grants</t>
  </si>
  <si>
    <t>Total funding (OSIEA &amp; NWP)</t>
  </si>
  <si>
    <t>Board approved grants</t>
  </si>
  <si>
    <t>ED approved grants</t>
  </si>
  <si>
    <t>Total OSIEA grants funding</t>
  </si>
  <si>
    <t>Total NWP grants funding</t>
  </si>
  <si>
    <t>3-year trend analysis for grants</t>
  </si>
  <si>
    <t>PERCENTAGES (%)</t>
  </si>
  <si>
    <t>AMOUNTS (US$</t>
  </si>
  <si>
    <t>Distribution of oveall 2015 OSIEA grants funding by country</t>
  </si>
  <si>
    <t>Distribution of overall 2015 OSIEA grants funding by country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</si>
</sst>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3" fontId="0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 wrapText="1"/>
    </xf>
    <xf numFmtId="3" fontId="8" fillId="2" borderId="1" xfId="0" applyNumberFormat="1" applyFont="1" applyFill="1" applyBorder="1" applyAlignment="1">
      <alignment vertical="center"/>
    </xf>
    <xf numFmtId="3" fontId="3" fillId="0" borderId="0" xfId="0" applyNumberFormat="1" applyFont="1" applyFill="1" applyAlignment="1">
      <alignment vertical="center"/>
    </xf>
    <xf numFmtId="3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164" fontId="7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3" fontId="8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9" fontId="7" fillId="0" borderId="0" xfId="0" applyNumberFormat="1" applyFont="1" applyAlignment="1">
      <alignment horizontal="right" vertical="center"/>
    </xf>
    <xf numFmtId="9" fontId="2" fillId="2" borderId="1" xfId="0" applyNumberFormat="1" applyFont="1" applyFill="1" applyBorder="1" applyAlignment="1">
      <alignment vertical="center"/>
    </xf>
    <xf numFmtId="9" fontId="7" fillId="0" borderId="0" xfId="0" applyNumberFormat="1" applyFont="1" applyAlignment="1">
      <alignment vertical="center"/>
    </xf>
    <xf numFmtId="3" fontId="0" fillId="0" borderId="0" xfId="0" applyNumberFormat="1" applyFont="1" applyFill="1" applyAlignment="1">
      <alignment vertical="center"/>
    </xf>
    <xf numFmtId="0" fontId="11" fillId="3" borderId="4" xfId="0" applyFont="1" applyFill="1" applyBorder="1" applyAlignment="1">
      <alignment vertical="center" wrapText="1"/>
    </xf>
    <xf numFmtId="0" fontId="10" fillId="4" borderId="4" xfId="0" applyFont="1" applyFill="1" applyBorder="1" applyAlignment="1">
      <alignment vertical="center" wrapText="1"/>
    </xf>
    <xf numFmtId="3" fontId="10" fillId="4" borderId="4" xfId="0" applyNumberFormat="1" applyFont="1" applyFill="1" applyBorder="1" applyAlignment="1">
      <alignment vertical="center" wrapText="1"/>
    </xf>
    <xf numFmtId="0" fontId="11" fillId="3" borderId="4" xfId="0" applyFont="1" applyFill="1" applyBorder="1" applyAlignment="1">
      <alignment horizontal="right" vertical="center" wrapText="1"/>
    </xf>
    <xf numFmtId="165" fontId="10" fillId="4" borderId="4" xfId="0" applyNumberFormat="1" applyFont="1" applyFill="1" applyBorder="1" applyAlignment="1">
      <alignment vertical="center" wrapText="1"/>
    </xf>
    <xf numFmtId="0" fontId="11" fillId="3" borderId="6" xfId="0" applyFont="1" applyFill="1" applyBorder="1" applyAlignment="1">
      <alignment vertical="center" wrapText="1"/>
    </xf>
    <xf numFmtId="0" fontId="11" fillId="3" borderId="7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6"/>
  <sheetViews>
    <sheetView tabSelected="1" workbookViewId="0">
      <selection activeCell="A102" sqref="A102:B120"/>
    </sheetView>
  </sheetViews>
  <sheetFormatPr defaultRowHeight="15" x14ac:dyDescent="0.25"/>
  <cols>
    <col min="1" max="1" width="38" style="5" customWidth="1"/>
    <col min="2" max="2" width="14" style="7" customWidth="1"/>
    <col min="3" max="3" width="14" style="6" customWidth="1"/>
    <col min="4" max="4" width="13" style="5" customWidth="1"/>
    <col min="5" max="5" width="10.7109375" style="5" customWidth="1"/>
    <col min="6" max="6" width="10.140625" style="5" bestFit="1" customWidth="1"/>
    <col min="7" max="7" width="9" style="5" bestFit="1" customWidth="1"/>
    <col min="8" max="8" width="11.7109375" style="5" bestFit="1" customWidth="1"/>
    <col min="9" max="16384" width="9.140625" style="5"/>
  </cols>
  <sheetData>
    <row r="2" spans="1:4" s="1" customFormat="1" x14ac:dyDescent="0.25">
      <c r="A2" s="1" t="s">
        <v>0</v>
      </c>
      <c r="B2" s="3"/>
      <c r="C2" s="30"/>
    </row>
    <row r="3" spans="1:4" s="1" customFormat="1" x14ac:dyDescent="0.25">
      <c r="A3" s="16" t="s">
        <v>1</v>
      </c>
      <c r="B3" s="17" t="s">
        <v>2</v>
      </c>
      <c r="C3" s="26" t="s">
        <v>61</v>
      </c>
    </row>
    <row r="4" spans="1:4" x14ac:dyDescent="0.25">
      <c r="A4" s="5" t="s">
        <v>3</v>
      </c>
      <c r="B4" s="46">
        <v>12917476</v>
      </c>
      <c r="C4" s="43">
        <f>B4/B7</f>
        <v>0.66637104000503489</v>
      </c>
      <c r="D4" s="6"/>
    </row>
    <row r="5" spans="1:4" x14ac:dyDescent="0.25">
      <c r="A5" s="5" t="s">
        <v>80</v>
      </c>
      <c r="B5" s="7">
        <v>4993189</v>
      </c>
      <c r="C5" s="43">
        <f>B5/B7</f>
        <v>0.25758256077825886</v>
      </c>
    </row>
    <row r="6" spans="1:4" x14ac:dyDescent="0.25">
      <c r="A6" s="5" t="s">
        <v>4</v>
      </c>
      <c r="B6" s="7">
        <v>1474145</v>
      </c>
      <c r="C6" s="43">
        <f>B6/B7</f>
        <v>7.6046399216706279E-2</v>
      </c>
      <c r="D6" s="6"/>
    </row>
    <row r="7" spans="1:4" s="1" customFormat="1" x14ac:dyDescent="0.25">
      <c r="A7" s="16" t="s">
        <v>5</v>
      </c>
      <c r="B7" s="17">
        <f>SUM(B4:B6)</f>
        <v>19384810</v>
      </c>
      <c r="C7" s="44">
        <f>SUM(C4:C6)</f>
        <v>1</v>
      </c>
    </row>
    <row r="8" spans="1:4" x14ac:dyDescent="0.25">
      <c r="C8" s="29"/>
    </row>
    <row r="10" spans="1:4" s="1" customFormat="1" x14ac:dyDescent="0.25">
      <c r="A10" s="1" t="s">
        <v>17</v>
      </c>
      <c r="B10" s="3"/>
      <c r="C10" s="4"/>
    </row>
    <row r="11" spans="1:4" s="1" customFormat="1" x14ac:dyDescent="0.25">
      <c r="A11" s="16" t="s">
        <v>6</v>
      </c>
      <c r="B11" s="18" t="s">
        <v>2</v>
      </c>
      <c r="C11" s="26" t="s">
        <v>61</v>
      </c>
    </row>
    <row r="12" spans="1:4" x14ac:dyDescent="0.25">
      <c r="A12" s="5" t="s">
        <v>7</v>
      </c>
      <c r="B12" s="7">
        <v>11182377</v>
      </c>
      <c r="C12" s="45">
        <f>B12/B17</f>
        <v>0.61663246866899113</v>
      </c>
    </row>
    <row r="13" spans="1:4" x14ac:dyDescent="0.25">
      <c r="A13" s="5" t="s">
        <v>8</v>
      </c>
      <c r="B13" s="7">
        <v>2931429</v>
      </c>
      <c r="C13" s="45">
        <f>B13/B17</f>
        <v>0.16164848502226958</v>
      </c>
    </row>
    <row r="14" spans="1:4" x14ac:dyDescent="0.25">
      <c r="A14" s="5" t="s">
        <v>9</v>
      </c>
      <c r="B14" s="7">
        <v>1830574</v>
      </c>
      <c r="C14" s="45">
        <f>B14/B17</f>
        <v>0.10094377650666489</v>
      </c>
    </row>
    <row r="15" spans="1:4" x14ac:dyDescent="0.25">
      <c r="A15" s="5" t="s">
        <v>10</v>
      </c>
      <c r="B15" s="7">
        <v>1337744</v>
      </c>
      <c r="C15" s="45">
        <f>B15/B17</f>
        <v>7.3767534860176051E-2</v>
      </c>
    </row>
    <row r="16" spans="1:4" x14ac:dyDescent="0.25">
      <c r="A16" s="5" t="s">
        <v>11</v>
      </c>
      <c r="B16" s="7">
        <v>852466</v>
      </c>
      <c r="C16" s="45">
        <f>B16/B17</f>
        <v>4.7007734941898326E-2</v>
      </c>
    </row>
    <row r="17" spans="1:5" s="1" customFormat="1" x14ac:dyDescent="0.25">
      <c r="A17" s="16" t="s">
        <v>5</v>
      </c>
      <c r="B17" s="17">
        <f>SUM(B12:B16)</f>
        <v>18134590</v>
      </c>
      <c r="C17" s="44">
        <f>SUM(C12:C16)</f>
        <v>1</v>
      </c>
    </row>
    <row r="18" spans="1:5" s="9" customFormat="1" x14ac:dyDescent="0.25">
      <c r="A18" s="8" t="s">
        <v>19</v>
      </c>
      <c r="B18" s="23">
        <f>B7-B17</f>
        <v>1250220</v>
      </c>
      <c r="C18" s="12"/>
      <c r="D18" s="6"/>
    </row>
    <row r="21" spans="1:5" s="2" customFormat="1" x14ac:dyDescent="0.25">
      <c r="A21" s="2" t="s">
        <v>12</v>
      </c>
      <c r="B21" s="10"/>
      <c r="C21" s="11"/>
    </row>
    <row r="22" spans="1:5" s="1" customFormat="1" x14ac:dyDescent="0.25">
      <c r="A22" s="16" t="s">
        <v>6</v>
      </c>
      <c r="B22" s="18" t="s">
        <v>2</v>
      </c>
      <c r="C22" s="26" t="s">
        <v>61</v>
      </c>
    </row>
    <row r="23" spans="1:5" x14ac:dyDescent="0.25">
      <c r="A23" s="5" t="s">
        <v>13</v>
      </c>
      <c r="B23" s="7">
        <v>6908665</v>
      </c>
      <c r="C23" s="43">
        <f>B23/B27</f>
        <v>0.57074905172084767</v>
      </c>
      <c r="E23" s="7"/>
    </row>
    <row r="24" spans="1:5" x14ac:dyDescent="0.25">
      <c r="A24" s="5" t="s">
        <v>14</v>
      </c>
      <c r="B24" s="7">
        <v>1182665</v>
      </c>
      <c r="C24" s="43">
        <f>B24/B27</f>
        <v>9.7704104519966778E-2</v>
      </c>
    </row>
    <row r="25" spans="1:5" x14ac:dyDescent="0.25">
      <c r="A25" s="5" t="s">
        <v>15</v>
      </c>
      <c r="B25" s="7">
        <v>1146442</v>
      </c>
      <c r="C25" s="43">
        <f>B25/B27</f>
        <v>9.4711595417197383E-2</v>
      </c>
    </row>
    <row r="26" spans="1:5" x14ac:dyDescent="0.25">
      <c r="A26" s="5" t="s">
        <v>16</v>
      </c>
      <c r="B26" s="7">
        <v>2866786</v>
      </c>
      <c r="C26" s="43">
        <f>B26/B27</f>
        <v>0.23683524834198819</v>
      </c>
    </row>
    <row r="27" spans="1:5" s="1" customFormat="1" x14ac:dyDescent="0.25">
      <c r="A27" s="16" t="s">
        <v>5</v>
      </c>
      <c r="B27" s="17">
        <f>SUM(B23:B26)</f>
        <v>12104558</v>
      </c>
      <c r="C27" s="44">
        <f>SUM(C23:C26)</f>
        <v>1</v>
      </c>
    </row>
    <row r="28" spans="1:5" s="9" customFormat="1" x14ac:dyDescent="0.25">
      <c r="A28" s="8" t="s">
        <v>18</v>
      </c>
      <c r="B28" s="23">
        <f>B4-B27</f>
        <v>812918</v>
      </c>
      <c r="C28" s="25"/>
      <c r="D28" s="6"/>
    </row>
    <row r="29" spans="1:5" s="9" customFormat="1" x14ac:dyDescent="0.25">
      <c r="A29" s="8"/>
      <c r="B29" s="23"/>
      <c r="C29" s="6"/>
    </row>
    <row r="31" spans="1:5" s="1" customFormat="1" x14ac:dyDescent="0.25">
      <c r="A31" s="1" t="s">
        <v>68</v>
      </c>
      <c r="B31" s="3"/>
      <c r="C31" s="4"/>
    </row>
    <row r="32" spans="1:5" s="1" customFormat="1" x14ac:dyDescent="0.25">
      <c r="A32" s="16" t="s">
        <v>20</v>
      </c>
      <c r="B32" s="18" t="s">
        <v>2</v>
      </c>
      <c r="C32" s="4"/>
    </row>
    <row r="33" spans="1:5" x14ac:dyDescent="0.25">
      <c r="A33" s="5" t="s">
        <v>69</v>
      </c>
      <c r="B33" s="7">
        <v>2723860</v>
      </c>
    </row>
    <row r="34" spans="1:5" x14ac:dyDescent="0.25">
      <c r="A34" s="5" t="s">
        <v>70</v>
      </c>
      <c r="B34" s="7">
        <v>1283865</v>
      </c>
    </row>
    <row r="35" spans="1:5" x14ac:dyDescent="0.25">
      <c r="A35" s="5" t="s">
        <v>71</v>
      </c>
      <c r="B35" s="7">
        <v>1314227</v>
      </c>
    </row>
    <row r="36" spans="1:5" x14ac:dyDescent="0.25">
      <c r="A36" s="5" t="s">
        <v>72</v>
      </c>
      <c r="B36" s="7">
        <v>1619350</v>
      </c>
    </row>
    <row r="37" spans="1:5" x14ac:dyDescent="0.25">
      <c r="A37" s="5" t="s">
        <v>73</v>
      </c>
      <c r="B37" s="7">
        <v>1277383</v>
      </c>
    </row>
    <row r="38" spans="1:5" x14ac:dyDescent="0.25">
      <c r="A38" s="5" t="s">
        <v>74</v>
      </c>
      <c r="B38" s="7">
        <v>3821483</v>
      </c>
    </row>
    <row r="39" spans="1:5" x14ac:dyDescent="0.25">
      <c r="A39" s="5" t="s">
        <v>75</v>
      </c>
      <c r="B39" s="7">
        <v>975911</v>
      </c>
    </row>
    <row r="40" spans="1:5" x14ac:dyDescent="0.25">
      <c r="A40" s="5" t="s">
        <v>76</v>
      </c>
      <c r="B40" s="7">
        <v>951939</v>
      </c>
    </row>
    <row r="41" spans="1:5" x14ac:dyDescent="0.25">
      <c r="A41" s="5" t="s">
        <v>77</v>
      </c>
      <c r="B41" s="7">
        <v>3510391</v>
      </c>
    </row>
    <row r="42" spans="1:5" x14ac:dyDescent="0.25">
      <c r="A42" s="5" t="s">
        <v>21</v>
      </c>
      <c r="B42" s="7">
        <v>506026</v>
      </c>
    </row>
    <row r="43" spans="1:5" x14ac:dyDescent="0.25">
      <c r="A43" s="5" t="s">
        <v>22</v>
      </c>
      <c r="B43" s="7">
        <v>150156</v>
      </c>
    </row>
    <row r="44" spans="1:5" s="1" customFormat="1" x14ac:dyDescent="0.25">
      <c r="A44" s="16" t="s">
        <v>5</v>
      </c>
      <c r="B44" s="17">
        <f>SUM(B33:B43)</f>
        <v>18134591</v>
      </c>
      <c r="C44" s="4"/>
    </row>
    <row r="47" spans="1:5" s="1" customFormat="1" x14ac:dyDescent="0.25">
      <c r="A47" s="14" t="s">
        <v>28</v>
      </c>
      <c r="B47" s="15"/>
      <c r="C47" s="14"/>
      <c r="D47" s="14"/>
      <c r="E47" s="14"/>
    </row>
    <row r="48" spans="1:5" s="1" customFormat="1" ht="45" x14ac:dyDescent="0.25">
      <c r="A48" s="19" t="s">
        <v>23</v>
      </c>
      <c r="B48" s="20" t="s">
        <v>24</v>
      </c>
      <c r="C48" s="21" t="s">
        <v>27</v>
      </c>
      <c r="D48" s="21" t="s">
        <v>25</v>
      </c>
      <c r="E48" s="14"/>
    </row>
    <row r="49" spans="1:8" x14ac:dyDescent="0.25">
      <c r="A49" s="12" t="s">
        <v>78</v>
      </c>
      <c r="B49" s="13">
        <v>1459000</v>
      </c>
      <c r="C49" s="13">
        <v>918000</v>
      </c>
      <c r="D49" s="13">
        <f t="shared" ref="D49:D57" si="0">SUM(B49:C49)</f>
        <v>2377000</v>
      </c>
      <c r="E49" s="12"/>
    </row>
    <row r="50" spans="1:8" x14ac:dyDescent="0.25">
      <c r="A50" s="12" t="s">
        <v>70</v>
      </c>
      <c r="B50" s="13">
        <v>978000</v>
      </c>
      <c r="C50" s="13">
        <v>41800</v>
      </c>
      <c r="D50" s="13">
        <f t="shared" si="0"/>
        <v>1019800</v>
      </c>
      <c r="E50" s="12"/>
    </row>
    <row r="51" spans="1:8" x14ac:dyDescent="0.25">
      <c r="A51" s="12" t="s">
        <v>79</v>
      </c>
      <c r="B51" s="13">
        <v>670000</v>
      </c>
      <c r="C51" s="13">
        <v>417000</v>
      </c>
      <c r="D51" s="13">
        <f t="shared" si="0"/>
        <v>1087000</v>
      </c>
      <c r="E51" s="12"/>
    </row>
    <row r="52" spans="1:8" x14ac:dyDescent="0.25">
      <c r="A52" s="12" t="s">
        <v>72</v>
      </c>
      <c r="B52" s="13">
        <v>974951</v>
      </c>
      <c r="C52" s="13">
        <v>300000</v>
      </c>
      <c r="D52" s="13">
        <f t="shared" si="0"/>
        <v>1274951</v>
      </c>
      <c r="E52" s="12"/>
    </row>
    <row r="53" spans="1:8" x14ac:dyDescent="0.25">
      <c r="A53" s="12" t="s">
        <v>73</v>
      </c>
      <c r="B53" s="13">
        <v>1015432</v>
      </c>
      <c r="C53" s="13">
        <v>40010</v>
      </c>
      <c r="D53" s="13">
        <f t="shared" si="0"/>
        <v>1055442</v>
      </c>
      <c r="E53" s="12"/>
    </row>
    <row r="54" spans="1:8" x14ac:dyDescent="0.25">
      <c r="A54" s="12" t="s">
        <v>74</v>
      </c>
      <c r="B54" s="13">
        <v>1162000</v>
      </c>
      <c r="C54" s="13">
        <v>1543875</v>
      </c>
      <c r="D54" s="13">
        <f t="shared" si="0"/>
        <v>2705875</v>
      </c>
      <c r="E54" s="12"/>
    </row>
    <row r="55" spans="1:8" x14ac:dyDescent="0.25">
      <c r="A55" s="12" t="s">
        <v>75</v>
      </c>
      <c r="B55" s="13">
        <v>329723</v>
      </c>
      <c r="C55" s="13">
        <v>367000</v>
      </c>
      <c r="D55" s="13">
        <f t="shared" si="0"/>
        <v>696723</v>
      </c>
      <c r="E55" s="12"/>
    </row>
    <row r="56" spans="1:8" x14ac:dyDescent="0.25">
      <c r="A56" s="12" t="s">
        <v>76</v>
      </c>
      <c r="B56" s="13">
        <v>94559</v>
      </c>
      <c r="C56" s="13">
        <v>446027</v>
      </c>
      <c r="D56" s="13">
        <f t="shared" si="0"/>
        <v>540586</v>
      </c>
      <c r="E56" s="12"/>
    </row>
    <row r="57" spans="1:8" x14ac:dyDescent="0.25">
      <c r="A57" s="12" t="s">
        <v>53</v>
      </c>
      <c r="B57" s="13">
        <v>225000</v>
      </c>
      <c r="C57" s="13">
        <v>200000</v>
      </c>
      <c r="D57" s="13">
        <f t="shared" si="0"/>
        <v>425000</v>
      </c>
      <c r="E57" s="12"/>
    </row>
    <row r="58" spans="1:8" s="1" customFormat="1" x14ac:dyDescent="0.25">
      <c r="A58" s="19" t="s">
        <v>26</v>
      </c>
      <c r="B58" s="22">
        <f>SUM(B49:B57)</f>
        <v>6908665</v>
      </c>
      <c r="C58" s="22">
        <f t="shared" ref="C58:D58" si="1">SUM(C49:C57)</f>
        <v>4273712</v>
      </c>
      <c r="D58" s="22">
        <f t="shared" si="1"/>
        <v>11182377</v>
      </c>
      <c r="E58" s="14"/>
      <c r="F58" s="3"/>
    </row>
    <row r="61" spans="1:8" s="1" customFormat="1" x14ac:dyDescent="0.25">
      <c r="A61" s="1" t="s">
        <v>93</v>
      </c>
      <c r="B61" s="3"/>
      <c r="C61" s="4"/>
    </row>
    <row r="62" spans="1:8" s="1" customFormat="1" x14ac:dyDescent="0.25">
      <c r="A62" s="34"/>
      <c r="B62" s="55" t="s">
        <v>59</v>
      </c>
      <c r="C62" s="55"/>
      <c r="D62" s="55"/>
      <c r="E62" s="55"/>
      <c r="F62" s="55"/>
      <c r="G62" s="55"/>
      <c r="H62" s="55"/>
    </row>
    <row r="63" spans="1:8" s="14" customFormat="1" x14ac:dyDescent="0.25">
      <c r="A63" s="33" t="s">
        <v>23</v>
      </c>
      <c r="B63" s="20" t="s">
        <v>29</v>
      </c>
      <c r="C63" s="26" t="s">
        <v>30</v>
      </c>
      <c r="D63" s="26" t="s">
        <v>31</v>
      </c>
      <c r="E63" s="26" t="s">
        <v>32</v>
      </c>
      <c r="F63" s="26" t="s">
        <v>33</v>
      </c>
      <c r="G63" s="26" t="s">
        <v>34</v>
      </c>
      <c r="H63" s="26" t="s">
        <v>26</v>
      </c>
    </row>
    <row r="64" spans="1:8" x14ac:dyDescent="0.25">
      <c r="A64" s="5" t="s">
        <v>50</v>
      </c>
      <c r="B64" s="24">
        <v>1459000</v>
      </c>
      <c r="C64" s="24">
        <v>1077000</v>
      </c>
      <c r="D64" s="24">
        <v>978000</v>
      </c>
      <c r="E64" s="24">
        <v>1015432</v>
      </c>
      <c r="F64" s="24">
        <v>974951</v>
      </c>
      <c r="G64" s="24"/>
      <c r="H64" s="24">
        <f t="shared" ref="H64:H84" si="2">SUM(B64:G64)</f>
        <v>5504383</v>
      </c>
    </row>
    <row r="65" spans="1:8" x14ac:dyDescent="0.25">
      <c r="A65" s="5" t="s">
        <v>54</v>
      </c>
      <c r="B65" s="24">
        <v>149723</v>
      </c>
      <c r="C65" s="24"/>
      <c r="D65" s="24"/>
      <c r="E65" s="24">
        <v>15000</v>
      </c>
      <c r="F65" s="24">
        <v>165000</v>
      </c>
      <c r="G65" s="24"/>
      <c r="H65" s="24">
        <f t="shared" si="2"/>
        <v>329723</v>
      </c>
    </row>
    <row r="66" spans="1:8" x14ac:dyDescent="0.25">
      <c r="A66" s="5" t="s">
        <v>51</v>
      </c>
      <c r="B66" s="24">
        <v>595000</v>
      </c>
      <c r="C66" s="24"/>
      <c r="D66" s="24">
        <v>75000</v>
      </c>
      <c r="E66" s="24">
        <v>35000</v>
      </c>
      <c r="F66" s="24">
        <v>457000</v>
      </c>
      <c r="G66" s="24"/>
      <c r="H66" s="24">
        <f t="shared" si="2"/>
        <v>1162000</v>
      </c>
    </row>
    <row r="67" spans="1:8" x14ac:dyDescent="0.25">
      <c r="A67" s="5" t="s">
        <v>52</v>
      </c>
      <c r="B67" s="24">
        <v>54559</v>
      </c>
      <c r="C67" s="24"/>
      <c r="D67" s="24"/>
      <c r="E67" s="24"/>
      <c r="F67" s="24">
        <v>40000</v>
      </c>
      <c r="G67" s="24"/>
      <c r="H67" s="24">
        <f t="shared" si="2"/>
        <v>94559</v>
      </c>
    </row>
    <row r="68" spans="1:8" x14ac:dyDescent="0.25">
      <c r="A68" s="5" t="s">
        <v>53</v>
      </c>
      <c r="B68" s="24">
        <v>125000</v>
      </c>
      <c r="C68" s="24"/>
      <c r="D68" s="24"/>
      <c r="E68" s="24"/>
      <c r="F68" s="24">
        <v>100000</v>
      </c>
      <c r="G68" s="24"/>
      <c r="H68" s="24">
        <f t="shared" si="2"/>
        <v>225000</v>
      </c>
    </row>
    <row r="69" spans="1:8" x14ac:dyDescent="0.25">
      <c r="A69" s="5" t="s">
        <v>55</v>
      </c>
      <c r="B69" s="24">
        <v>928000</v>
      </c>
      <c r="C69" s="24"/>
      <c r="D69" s="24"/>
      <c r="E69" s="24">
        <v>50000</v>
      </c>
      <c r="F69" s="24">
        <v>135000</v>
      </c>
      <c r="G69" s="24">
        <v>45000</v>
      </c>
      <c r="H69" s="24">
        <f t="shared" si="2"/>
        <v>1158000</v>
      </c>
    </row>
    <row r="70" spans="1:8" x14ac:dyDescent="0.25">
      <c r="A70" s="5" t="s">
        <v>56</v>
      </c>
      <c r="B70" s="24">
        <v>176027</v>
      </c>
      <c r="C70" s="24"/>
      <c r="D70" s="24"/>
      <c r="E70" s="24"/>
      <c r="F70" s="24">
        <v>270000</v>
      </c>
      <c r="G70" s="24"/>
      <c r="H70" s="24">
        <f t="shared" si="2"/>
        <v>446027</v>
      </c>
    </row>
    <row r="71" spans="1:8" x14ac:dyDescent="0.25">
      <c r="A71" s="5" t="s">
        <v>36</v>
      </c>
      <c r="B71" s="24"/>
      <c r="C71" s="24"/>
      <c r="D71" s="24"/>
      <c r="E71" s="24">
        <v>75000</v>
      </c>
      <c r="F71" s="24"/>
      <c r="G71" s="24"/>
      <c r="H71" s="24">
        <f t="shared" si="2"/>
        <v>75000</v>
      </c>
    </row>
    <row r="72" spans="1:8" x14ac:dyDescent="0.25">
      <c r="A72" s="5" t="s">
        <v>37</v>
      </c>
      <c r="B72" s="24"/>
      <c r="C72" s="24"/>
      <c r="D72" s="24">
        <v>41800</v>
      </c>
      <c r="E72" s="24"/>
      <c r="F72" s="24"/>
      <c r="G72" s="24"/>
      <c r="H72" s="24">
        <f t="shared" si="2"/>
        <v>41800</v>
      </c>
    </row>
    <row r="73" spans="1:8" x14ac:dyDescent="0.25">
      <c r="A73" s="5" t="s">
        <v>21</v>
      </c>
      <c r="B73" s="24">
        <v>112000</v>
      </c>
      <c r="C73" s="24"/>
      <c r="D73" s="24"/>
      <c r="E73" s="24">
        <v>15010</v>
      </c>
      <c r="F73" s="24">
        <v>200000</v>
      </c>
      <c r="G73" s="24"/>
      <c r="H73" s="24">
        <f t="shared" si="2"/>
        <v>327010</v>
      </c>
    </row>
    <row r="74" spans="1:8" x14ac:dyDescent="0.25">
      <c r="A74" s="5" t="s">
        <v>38</v>
      </c>
      <c r="B74" s="24">
        <v>200000</v>
      </c>
      <c r="C74" s="24"/>
      <c r="D74" s="24"/>
      <c r="E74" s="24"/>
      <c r="F74" s="24"/>
      <c r="G74" s="24"/>
      <c r="H74" s="24">
        <f t="shared" si="2"/>
        <v>200000</v>
      </c>
    </row>
    <row r="75" spans="1:8" x14ac:dyDescent="0.25">
      <c r="A75" s="5" t="s">
        <v>39</v>
      </c>
      <c r="B75" s="24">
        <v>10000</v>
      </c>
      <c r="C75" s="24"/>
      <c r="D75" s="24"/>
      <c r="E75" s="24"/>
      <c r="F75" s="24"/>
      <c r="G75" s="24"/>
      <c r="H75" s="24">
        <f t="shared" si="2"/>
        <v>10000</v>
      </c>
    </row>
    <row r="76" spans="1:8" x14ac:dyDescent="0.25">
      <c r="A76" s="5" t="s">
        <v>40</v>
      </c>
      <c r="B76" s="24"/>
      <c r="C76" s="24">
        <v>10000</v>
      </c>
      <c r="D76" s="24"/>
      <c r="E76" s="24"/>
      <c r="F76" s="24"/>
      <c r="G76" s="24"/>
      <c r="H76" s="24">
        <f t="shared" si="2"/>
        <v>10000</v>
      </c>
    </row>
    <row r="77" spans="1:8" x14ac:dyDescent="0.25">
      <c r="A77" s="5" t="s">
        <v>41</v>
      </c>
      <c r="B77" s="24"/>
      <c r="C77" s="24"/>
      <c r="D77" s="24"/>
      <c r="E77" s="24"/>
      <c r="F77" s="24">
        <v>240000</v>
      </c>
      <c r="G77" s="24"/>
      <c r="H77" s="24">
        <f t="shared" si="2"/>
        <v>240000</v>
      </c>
    </row>
    <row r="78" spans="1:8" x14ac:dyDescent="0.25">
      <c r="A78" s="5" t="s">
        <v>42</v>
      </c>
      <c r="B78" s="24">
        <v>346000</v>
      </c>
      <c r="C78" s="24"/>
      <c r="D78" s="24"/>
      <c r="E78" s="24">
        <v>25000</v>
      </c>
      <c r="F78" s="24">
        <v>95000</v>
      </c>
      <c r="G78" s="24"/>
      <c r="H78" s="24">
        <f t="shared" si="2"/>
        <v>466000</v>
      </c>
    </row>
    <row r="79" spans="1:8" x14ac:dyDescent="0.25">
      <c r="A79" s="5" t="s">
        <v>43</v>
      </c>
      <c r="B79" s="24">
        <v>250000</v>
      </c>
      <c r="C79" s="24"/>
      <c r="D79" s="24"/>
      <c r="E79" s="24"/>
      <c r="F79" s="24">
        <v>35000</v>
      </c>
      <c r="G79" s="24"/>
      <c r="H79" s="24">
        <f t="shared" si="2"/>
        <v>285000</v>
      </c>
    </row>
    <row r="80" spans="1:8" x14ac:dyDescent="0.25">
      <c r="A80" s="5" t="s">
        <v>44</v>
      </c>
      <c r="B80" s="24">
        <v>137500</v>
      </c>
      <c r="C80" s="24"/>
      <c r="D80" s="24"/>
      <c r="E80" s="24">
        <v>40000</v>
      </c>
      <c r="F80" s="24">
        <v>10000</v>
      </c>
      <c r="G80" s="24"/>
      <c r="H80" s="24">
        <f t="shared" si="2"/>
        <v>187500</v>
      </c>
    </row>
    <row r="81" spans="1:9" x14ac:dyDescent="0.25">
      <c r="A81" s="5" t="s">
        <v>45</v>
      </c>
      <c r="B81" s="24">
        <v>117000</v>
      </c>
      <c r="C81" s="24">
        <v>10000</v>
      </c>
      <c r="D81" s="24"/>
      <c r="E81" s="24"/>
      <c r="F81" s="24">
        <v>146375</v>
      </c>
      <c r="G81" s="24"/>
      <c r="H81" s="24">
        <f t="shared" si="2"/>
        <v>273375</v>
      </c>
    </row>
    <row r="82" spans="1:9" x14ac:dyDescent="0.25">
      <c r="A82" s="5" t="s">
        <v>46</v>
      </c>
      <c r="B82" s="24"/>
      <c r="C82" s="24">
        <v>15000</v>
      </c>
      <c r="D82" s="24"/>
      <c r="E82" s="24"/>
      <c r="F82" s="24"/>
      <c r="G82" s="24"/>
      <c r="H82" s="24">
        <f t="shared" si="2"/>
        <v>15000</v>
      </c>
    </row>
    <row r="83" spans="1:9" x14ac:dyDescent="0.25">
      <c r="A83" s="5" t="s">
        <v>47</v>
      </c>
      <c r="B83" s="24"/>
      <c r="C83" s="24"/>
      <c r="D83" s="24"/>
      <c r="E83" s="24"/>
      <c r="F83" s="24">
        <v>65000</v>
      </c>
      <c r="G83" s="24"/>
      <c r="H83" s="24">
        <f t="shared" si="2"/>
        <v>65000</v>
      </c>
    </row>
    <row r="84" spans="1:9" x14ac:dyDescent="0.25">
      <c r="A84" s="5" t="s">
        <v>57</v>
      </c>
      <c r="B84" s="24">
        <v>67000</v>
      </c>
      <c r="C84" s="24"/>
      <c r="D84" s="24"/>
      <c r="E84" s="24"/>
      <c r="F84" s="24"/>
      <c r="G84" s="24"/>
      <c r="H84" s="24">
        <f t="shared" si="2"/>
        <v>67000</v>
      </c>
      <c r="I84" s="6"/>
    </row>
    <row r="85" spans="1:9" s="1" customFormat="1" x14ac:dyDescent="0.25">
      <c r="A85" s="16" t="s">
        <v>49</v>
      </c>
      <c r="B85" s="20">
        <f>SUM(B64:B84)</f>
        <v>4726809</v>
      </c>
      <c r="C85" s="20">
        <f t="shared" ref="C85:H85" si="3">SUM(C64:C84)</f>
        <v>1112000</v>
      </c>
      <c r="D85" s="20">
        <f t="shared" si="3"/>
        <v>1094800</v>
      </c>
      <c r="E85" s="20">
        <f t="shared" si="3"/>
        <v>1270442</v>
      </c>
      <c r="F85" s="20">
        <f t="shared" si="3"/>
        <v>2933326</v>
      </c>
      <c r="G85" s="20">
        <f t="shared" si="3"/>
        <v>45000</v>
      </c>
      <c r="H85" s="20">
        <f t="shared" si="3"/>
        <v>11182377</v>
      </c>
    </row>
    <row r="86" spans="1:9" s="1" customFormat="1" x14ac:dyDescent="0.25">
      <c r="A86" s="37"/>
      <c r="B86" s="36"/>
      <c r="C86" s="36"/>
      <c r="D86" s="36"/>
      <c r="E86" s="36"/>
      <c r="F86" s="36"/>
      <c r="G86" s="36"/>
      <c r="H86" s="36"/>
    </row>
    <row r="88" spans="1:9" s="40" customFormat="1" x14ac:dyDescent="0.25">
      <c r="A88" s="37" t="s">
        <v>94</v>
      </c>
      <c r="B88" s="38"/>
      <c r="C88" s="39"/>
      <c r="D88" s="37"/>
      <c r="E88" s="37"/>
      <c r="F88" s="37"/>
      <c r="G88" s="37"/>
      <c r="H88" s="37"/>
      <c r="I88" s="37"/>
    </row>
    <row r="89" spans="1:9" s="40" customFormat="1" x14ac:dyDescent="0.25">
      <c r="A89" s="32"/>
      <c r="B89" s="55" t="s">
        <v>59</v>
      </c>
      <c r="C89" s="55"/>
      <c r="D89" s="55"/>
      <c r="E89" s="55"/>
      <c r="F89" s="55"/>
      <c r="G89" s="55"/>
      <c r="H89" s="38"/>
      <c r="I89" s="37"/>
    </row>
    <row r="90" spans="1:9" s="37" customFormat="1" x14ac:dyDescent="0.25">
      <c r="A90" s="33" t="s">
        <v>23</v>
      </c>
      <c r="B90" s="20" t="s">
        <v>29</v>
      </c>
      <c r="C90" s="26" t="s">
        <v>30</v>
      </c>
      <c r="D90" s="26" t="s">
        <v>31</v>
      </c>
      <c r="E90" s="26" t="s">
        <v>32</v>
      </c>
      <c r="F90" s="26" t="s">
        <v>33</v>
      </c>
      <c r="G90" s="26" t="s">
        <v>34</v>
      </c>
      <c r="H90" s="35"/>
    </row>
    <row r="91" spans="1:9" s="40" customFormat="1" x14ac:dyDescent="0.25">
      <c r="A91" s="42" t="s">
        <v>49</v>
      </c>
      <c r="B91" s="41">
        <f>B85</f>
        <v>4726809</v>
      </c>
      <c r="C91" s="41">
        <f t="shared" ref="C91:G91" si="4">C85</f>
        <v>1112000</v>
      </c>
      <c r="D91" s="41">
        <f t="shared" si="4"/>
        <v>1094800</v>
      </c>
      <c r="E91" s="41">
        <f t="shared" si="4"/>
        <v>1270442</v>
      </c>
      <c r="F91" s="41">
        <f t="shared" si="4"/>
        <v>2933326</v>
      </c>
      <c r="G91" s="41">
        <f t="shared" si="4"/>
        <v>45000</v>
      </c>
      <c r="H91" s="37"/>
    </row>
    <row r="93" spans="1:9" x14ac:dyDescent="0.25">
      <c r="C93" s="29"/>
    </row>
    <row r="94" spans="1:9" x14ac:dyDescent="0.25">
      <c r="A94" s="1" t="s">
        <v>58</v>
      </c>
      <c r="B94" s="1"/>
      <c r="C94" s="30"/>
      <c r="D94" s="1"/>
      <c r="E94" s="1"/>
      <c r="F94" s="1"/>
      <c r="G94" s="1"/>
      <c r="H94" s="1"/>
      <c r="I94" s="1"/>
    </row>
    <row r="95" spans="1:9" s="1" customFormat="1" x14ac:dyDescent="0.25">
      <c r="A95" s="19" t="s">
        <v>60</v>
      </c>
      <c r="B95" s="26" t="s">
        <v>2</v>
      </c>
      <c r="C95" s="26" t="s">
        <v>61</v>
      </c>
      <c r="D95" s="14"/>
      <c r="E95" s="14"/>
      <c r="F95" s="14"/>
      <c r="G95" s="14"/>
    </row>
    <row r="96" spans="1:9" x14ac:dyDescent="0.25">
      <c r="A96" s="12" t="s">
        <v>63</v>
      </c>
      <c r="B96" s="27">
        <v>1378871</v>
      </c>
      <c r="C96" s="27">
        <f>(B96/B99)*100</f>
        <v>12.330750429895183</v>
      </c>
      <c r="D96" s="12"/>
      <c r="E96" s="12"/>
      <c r="F96" s="12"/>
      <c r="G96" s="12"/>
    </row>
    <row r="97" spans="1:9" x14ac:dyDescent="0.25">
      <c r="A97" s="12" t="s">
        <v>64</v>
      </c>
      <c r="B97" s="27">
        <v>9033296</v>
      </c>
      <c r="C97" s="27">
        <f>(B97/B99)*100</f>
        <v>80.781536877177359</v>
      </c>
      <c r="D97" s="12"/>
      <c r="E97" s="12"/>
      <c r="F97" s="12"/>
      <c r="G97" s="12"/>
    </row>
    <row r="98" spans="1:9" x14ac:dyDescent="0.25">
      <c r="A98" s="12" t="s">
        <v>62</v>
      </c>
      <c r="B98" s="27">
        <v>770210</v>
      </c>
      <c r="C98" s="27">
        <f>(B98/B99)*100</f>
        <v>6.8877126929274519</v>
      </c>
      <c r="D98" s="6"/>
      <c r="E98" s="12"/>
      <c r="F98" s="12"/>
      <c r="G98" s="12"/>
    </row>
    <row r="99" spans="1:9" x14ac:dyDescent="0.25">
      <c r="A99" s="19" t="s">
        <v>26</v>
      </c>
      <c r="B99" s="31">
        <f>SUM(B96:B98)</f>
        <v>11182377</v>
      </c>
      <c r="C99" s="31">
        <f>SUM(C96:C98)</f>
        <v>99.999999999999986</v>
      </c>
      <c r="D99" s="28"/>
      <c r="E99" s="14"/>
      <c r="F99" s="14"/>
      <c r="G99" s="14"/>
      <c r="H99" s="1"/>
      <c r="I99" s="1"/>
    </row>
    <row r="100" spans="1:9" x14ac:dyDescent="0.25">
      <c r="A100" s="12"/>
      <c r="B100" s="13"/>
      <c r="C100" s="12"/>
      <c r="D100" s="12"/>
      <c r="E100" s="12"/>
      <c r="F100" s="12"/>
      <c r="G100" s="12"/>
      <c r="H100" s="12"/>
    </row>
    <row r="101" spans="1:9" x14ac:dyDescent="0.25">
      <c r="A101" s="12"/>
      <c r="B101" s="13"/>
      <c r="C101" s="12"/>
      <c r="D101" s="12"/>
      <c r="E101" s="12"/>
      <c r="F101" s="12"/>
      <c r="G101" s="12"/>
      <c r="H101" s="12"/>
    </row>
    <row r="102" spans="1:9" x14ac:dyDescent="0.25">
      <c r="A102" s="14" t="s">
        <v>66</v>
      </c>
      <c r="B102" s="15"/>
      <c r="C102" s="14"/>
      <c r="D102" s="14"/>
      <c r="E102" s="14"/>
      <c r="F102" s="14"/>
      <c r="G102" s="14"/>
      <c r="H102" s="14"/>
      <c r="I102" s="1"/>
    </row>
    <row r="103" spans="1:9" x14ac:dyDescent="0.25">
      <c r="A103" s="19" t="s">
        <v>65</v>
      </c>
      <c r="B103" s="26" t="s">
        <v>25</v>
      </c>
      <c r="C103" s="1"/>
      <c r="D103" s="1"/>
      <c r="E103" s="1"/>
      <c r="F103" s="1"/>
      <c r="G103" s="1"/>
      <c r="H103" s="1"/>
      <c r="I103" s="1"/>
    </row>
    <row r="104" spans="1:9" x14ac:dyDescent="0.25">
      <c r="A104" s="12" t="s">
        <v>35</v>
      </c>
      <c r="B104" s="13">
        <v>1158000</v>
      </c>
      <c r="C104" s="5"/>
    </row>
    <row r="105" spans="1:9" x14ac:dyDescent="0.25">
      <c r="A105" s="12" t="s">
        <v>67</v>
      </c>
      <c r="B105" s="13">
        <v>446027</v>
      </c>
      <c r="C105" s="5"/>
    </row>
    <row r="106" spans="1:9" x14ac:dyDescent="0.25">
      <c r="A106" s="12" t="s">
        <v>36</v>
      </c>
      <c r="B106" s="13">
        <v>75000</v>
      </c>
      <c r="C106" s="5"/>
    </row>
    <row r="107" spans="1:9" x14ac:dyDescent="0.25">
      <c r="A107" s="12" t="s">
        <v>37</v>
      </c>
      <c r="B107" s="13">
        <v>41800</v>
      </c>
      <c r="C107" s="5"/>
    </row>
    <row r="108" spans="1:9" x14ac:dyDescent="0.25">
      <c r="A108" s="12" t="s">
        <v>21</v>
      </c>
      <c r="B108" s="13">
        <v>327010</v>
      </c>
      <c r="C108" s="5"/>
    </row>
    <row r="109" spans="1:9" x14ac:dyDescent="0.25">
      <c r="A109" s="12" t="s">
        <v>38</v>
      </c>
      <c r="B109" s="13">
        <v>200000</v>
      </c>
      <c r="C109" s="5"/>
    </row>
    <row r="110" spans="1:9" x14ac:dyDescent="0.25">
      <c r="A110" s="12" t="s">
        <v>39</v>
      </c>
      <c r="B110" s="13">
        <v>10000</v>
      </c>
      <c r="C110" s="5"/>
    </row>
    <row r="111" spans="1:9" x14ac:dyDescent="0.25">
      <c r="A111" s="12" t="s">
        <v>40</v>
      </c>
      <c r="B111" s="13">
        <v>10000</v>
      </c>
      <c r="C111" s="5"/>
    </row>
    <row r="112" spans="1:9" x14ac:dyDescent="0.25">
      <c r="A112" s="12" t="s">
        <v>41</v>
      </c>
      <c r="B112" s="13">
        <v>240000</v>
      </c>
      <c r="C112" s="5"/>
    </row>
    <row r="113" spans="1:9" x14ac:dyDescent="0.25">
      <c r="A113" s="12" t="s">
        <v>42</v>
      </c>
      <c r="B113" s="13">
        <v>466000</v>
      </c>
      <c r="C113" s="5"/>
    </row>
    <row r="114" spans="1:9" x14ac:dyDescent="0.25">
      <c r="A114" s="12" t="s">
        <v>43</v>
      </c>
      <c r="B114" s="13">
        <v>285000</v>
      </c>
      <c r="C114" s="5"/>
    </row>
    <row r="115" spans="1:9" x14ac:dyDescent="0.25">
      <c r="A115" s="12" t="s">
        <v>44</v>
      </c>
      <c r="B115" s="13">
        <v>187500</v>
      </c>
      <c r="C115" s="5"/>
    </row>
    <row r="116" spans="1:9" x14ac:dyDescent="0.25">
      <c r="A116" s="12" t="s">
        <v>45</v>
      </c>
      <c r="B116" s="13">
        <v>273375</v>
      </c>
      <c r="C116" s="5"/>
    </row>
    <row r="117" spans="1:9" x14ac:dyDescent="0.25">
      <c r="A117" s="12" t="s">
        <v>46</v>
      </c>
      <c r="B117" s="13">
        <v>15000</v>
      </c>
      <c r="C117" s="5"/>
    </row>
    <row r="118" spans="1:9" x14ac:dyDescent="0.25">
      <c r="A118" s="12" t="s">
        <v>47</v>
      </c>
      <c r="B118" s="13">
        <v>65000</v>
      </c>
      <c r="C118" s="5"/>
    </row>
    <row r="119" spans="1:9" x14ac:dyDescent="0.25">
      <c r="A119" s="12" t="s">
        <v>48</v>
      </c>
      <c r="B119" s="13">
        <v>67000</v>
      </c>
      <c r="C119" s="5"/>
    </row>
    <row r="120" spans="1:9" x14ac:dyDescent="0.25">
      <c r="A120" s="19" t="s">
        <v>5</v>
      </c>
      <c r="B120" s="22">
        <f>SUM(B104:B119)</f>
        <v>3866712</v>
      </c>
      <c r="C120" s="1"/>
      <c r="D120" s="1"/>
      <c r="E120" s="1"/>
      <c r="F120" s="1"/>
      <c r="G120" s="1"/>
      <c r="H120" s="1"/>
      <c r="I120" s="1"/>
    </row>
    <row r="123" spans="1:9" s="1" customFormat="1" x14ac:dyDescent="0.25">
      <c r="A123" s="1" t="s">
        <v>90</v>
      </c>
      <c r="B123" s="3"/>
      <c r="C123" s="4"/>
    </row>
    <row r="124" spans="1:9" x14ac:dyDescent="0.25">
      <c r="A124" s="54"/>
      <c r="B124" s="52">
        <v>2015</v>
      </c>
      <c r="C124" s="47">
        <v>2014</v>
      </c>
      <c r="D124" s="47">
        <v>2013</v>
      </c>
    </row>
    <row r="125" spans="1:9" x14ac:dyDescent="0.25">
      <c r="A125" s="53" t="s">
        <v>92</v>
      </c>
      <c r="B125" s="50" t="s">
        <v>81</v>
      </c>
      <c r="C125" s="50" t="s">
        <v>81</v>
      </c>
      <c r="D125" s="50" t="s">
        <v>82</v>
      </c>
    </row>
    <row r="126" spans="1:9" x14ac:dyDescent="0.25">
      <c r="A126" s="48" t="s">
        <v>86</v>
      </c>
      <c r="B126" s="49">
        <v>9033296</v>
      </c>
      <c r="C126" s="49">
        <v>5628629</v>
      </c>
      <c r="D126" s="49">
        <v>7351300</v>
      </c>
    </row>
    <row r="127" spans="1:9" x14ac:dyDescent="0.25">
      <c r="A127" s="48" t="s">
        <v>87</v>
      </c>
      <c r="B127" s="49">
        <v>1378871</v>
      </c>
      <c r="C127" s="49">
        <v>1700893</v>
      </c>
      <c r="D127" s="49">
        <v>1917533</v>
      </c>
    </row>
    <row r="128" spans="1:9" x14ac:dyDescent="0.25">
      <c r="A128" s="48" t="s">
        <v>88</v>
      </c>
      <c r="B128" s="49">
        <f>B126+B127</f>
        <v>10412167</v>
      </c>
      <c r="C128" s="49">
        <f>C126+C127</f>
        <v>7329522</v>
      </c>
      <c r="D128" s="49">
        <f>D126+D127</f>
        <v>9268833</v>
      </c>
    </row>
    <row r="129" spans="1:4" x14ac:dyDescent="0.25">
      <c r="A129" s="48" t="s">
        <v>89</v>
      </c>
      <c r="B129" s="49">
        <v>4993189</v>
      </c>
      <c r="C129" s="49">
        <v>3402325</v>
      </c>
      <c r="D129" s="49">
        <v>6608372</v>
      </c>
    </row>
    <row r="130" spans="1:4" x14ac:dyDescent="0.25">
      <c r="A130" s="48" t="s">
        <v>85</v>
      </c>
      <c r="B130" s="49">
        <f>B128+B129</f>
        <v>15405356</v>
      </c>
      <c r="C130" s="49">
        <f>C128+C129</f>
        <v>10731847</v>
      </c>
      <c r="D130" s="49">
        <f>D128+D129</f>
        <v>15877205</v>
      </c>
    </row>
    <row r="131" spans="1:4" x14ac:dyDescent="0.25">
      <c r="A131" s="56"/>
      <c r="B131" s="57"/>
      <c r="C131" s="57"/>
      <c r="D131" s="58"/>
    </row>
    <row r="132" spans="1:4" x14ac:dyDescent="0.25">
      <c r="A132" s="47" t="s">
        <v>91</v>
      </c>
      <c r="B132" s="47" t="s">
        <v>61</v>
      </c>
      <c r="C132" s="47" t="s">
        <v>61</v>
      </c>
      <c r="D132" s="47" t="s">
        <v>61</v>
      </c>
    </row>
    <row r="133" spans="1:4" x14ac:dyDescent="0.25">
      <c r="A133" s="48" t="s">
        <v>83</v>
      </c>
      <c r="B133" s="51">
        <f>B126/B128</f>
        <v>0.86757117898704472</v>
      </c>
      <c r="C133" s="51">
        <f>C126/C128</f>
        <v>0.76793943725116043</v>
      </c>
      <c r="D133" s="51">
        <f>D126/D128</f>
        <v>0.79312034211858173</v>
      </c>
    </row>
    <row r="134" spans="1:4" x14ac:dyDescent="0.25">
      <c r="A134" s="48" t="s">
        <v>84</v>
      </c>
      <c r="B134" s="51">
        <f>B127/B128</f>
        <v>0.13242882101295533</v>
      </c>
      <c r="C134" s="51">
        <f>C127/C128</f>
        <v>0.23206056274883954</v>
      </c>
      <c r="D134" s="51">
        <f>D127/D128</f>
        <v>0.20687965788141829</v>
      </c>
    </row>
    <row r="135" spans="1:4" x14ac:dyDescent="0.25">
      <c r="A135" s="48" t="s">
        <v>88</v>
      </c>
      <c r="B135" s="51">
        <f>B128/B130</f>
        <v>0.67587967457551779</v>
      </c>
      <c r="C135" s="51">
        <f>C128/C130</f>
        <v>0.68296929689735608</v>
      </c>
      <c r="D135" s="51">
        <f>D128/D130</f>
        <v>0.58378241006524767</v>
      </c>
    </row>
    <row r="136" spans="1:4" x14ac:dyDescent="0.25">
      <c r="A136" s="48" t="s">
        <v>89</v>
      </c>
      <c r="B136" s="51">
        <f>B129/B130</f>
        <v>0.32412032542448221</v>
      </c>
      <c r="C136" s="51">
        <f>C129/C130</f>
        <v>0.31703070310264392</v>
      </c>
      <c r="D136" s="51">
        <f>D129/D130</f>
        <v>0.41621758993475239</v>
      </c>
    </row>
  </sheetData>
  <mergeCells count="3">
    <mergeCell ref="B62:H62"/>
    <mergeCell ref="B89:G89"/>
    <mergeCell ref="A131:D131"/>
  </mergeCells>
  <pageMargins left="0.7" right="0.7" top="0.75" bottom="0.75" header="0.3" footer="0.3"/>
  <pageSetup orientation="portrait" r:id="rId1"/>
  <ignoredErrors>
    <ignoredError sqref="B134:D13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15" sqref="R15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 data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 Mwaniki-Wanyoike</dc:creator>
  <cp:lastModifiedBy>Karen  Mwaniki-Wanyoike</cp:lastModifiedBy>
  <dcterms:created xsi:type="dcterms:W3CDTF">2016-02-26T08:33:53Z</dcterms:created>
  <dcterms:modified xsi:type="dcterms:W3CDTF">2016-03-10T18:35:19Z</dcterms:modified>
</cp:coreProperties>
</file>